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668" activeTab="2"/>
  </bookViews>
  <sheets>
    <sheet name="V потерь и зат-ы на их ком-ию" sheetId="1" r:id="rId1"/>
    <sheet name="Потери" sheetId="2" r:id="rId2"/>
    <sheet name="Затраты на компенсацию потерь" sheetId="3" r:id="rId3"/>
  </sheets>
  <definedNames>
    <definedName name="_xlnm.Print_Area" localSheetId="0">'V потерь и зат-ы на их ком-ию'!$A$1:$O$24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/>
  <c r="E14"/>
  <c r="F14"/>
  <c r="G14"/>
  <c r="H14"/>
  <c r="I14"/>
  <c r="J14"/>
  <c r="K14"/>
  <c r="L14"/>
  <c r="M14"/>
  <c r="N14"/>
  <c r="C14"/>
  <c r="D11"/>
  <c r="D16" s="1"/>
  <c r="E6" i="3" s="1"/>
  <c r="E11" i="1"/>
  <c r="E16" s="1"/>
  <c r="F6" i="3" s="1"/>
  <c r="F11" i="1"/>
  <c r="F16" s="1"/>
  <c r="G6" i="3" s="1"/>
  <c r="G11" i="1"/>
  <c r="G16" s="1"/>
  <c r="H6" i="3" s="1"/>
  <c r="H11" i="1"/>
  <c r="H16" s="1"/>
  <c r="I6" i="3" s="1"/>
  <c r="I11" i="1"/>
  <c r="I16" s="1"/>
  <c r="J6" i="3" s="1"/>
  <c r="J11" i="1"/>
  <c r="J16" s="1"/>
  <c r="K6" i="3" s="1"/>
  <c r="K11" i="1"/>
  <c r="K16" s="1"/>
  <c r="L6" i="3" s="1"/>
  <c r="L11" i="1"/>
  <c r="L16" s="1"/>
  <c r="M6" i="3" s="1"/>
  <c r="M11" i="1"/>
  <c r="M16" s="1"/>
  <c r="N6" i="3" s="1"/>
  <c r="N11" i="1"/>
  <c r="N16" s="1"/>
  <c r="O6" i="3" s="1"/>
  <c r="C11" i="1"/>
  <c r="C16" s="1"/>
  <c r="D6" i="3" s="1"/>
  <c r="D8" i="1"/>
  <c r="E8"/>
  <c r="F8"/>
  <c r="G8"/>
  <c r="H8"/>
  <c r="I8"/>
  <c r="J8"/>
  <c r="K8"/>
  <c r="L8"/>
  <c r="M8"/>
  <c r="N8"/>
  <c r="C8"/>
  <c r="N15"/>
  <c r="O6" i="2" s="1"/>
  <c r="M15" i="1"/>
  <c r="N6" i="2" s="1"/>
  <c r="L15" i="1"/>
  <c r="M6" i="2" s="1"/>
  <c r="K15" i="1"/>
  <c r="L6" i="2" s="1"/>
  <c r="J15" i="1"/>
  <c r="K6" i="2" s="1"/>
  <c r="I15" i="1"/>
  <c r="J6" i="2" s="1"/>
  <c r="H15" i="1"/>
  <c r="I6" i="2" s="1"/>
  <c r="G15" i="1"/>
  <c r="H6" i="2" s="1"/>
  <c r="F15" i="1"/>
  <c r="G6" i="2" s="1"/>
  <c r="E15" i="1"/>
  <c r="F6" i="2" s="1"/>
  <c r="D15" i="1"/>
  <c r="E6" i="2" s="1"/>
  <c r="C15" i="1"/>
  <c r="D6" i="2" s="1"/>
  <c r="O13" i="1"/>
  <c r="O14" s="1"/>
  <c r="O12"/>
  <c r="O10"/>
  <c r="O11" s="1"/>
  <c r="O9"/>
  <c r="O7"/>
  <c r="O8" s="1"/>
  <c r="O6"/>
  <c r="O16" l="1"/>
  <c r="P6" i="3" s="1"/>
  <c r="O15" i="1"/>
  <c r="P6" i="2" s="1"/>
</calcChain>
</file>

<file path=xl/sharedStrings.xml><?xml version="1.0" encoding="utf-8"?>
<sst xmlns="http://schemas.openxmlformats.org/spreadsheetml/2006/main" count="67" uniqueCount="27">
  <si>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</si>
  <si>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</si>
  <si>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</si>
  <si>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</si>
  <si>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</si>
  <si>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</si>
  <si>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</si>
  <si>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</si>
  <si>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</si>
  <si>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</si>
  <si>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</si>
  <si>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</si>
  <si>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</t>
  </si>
  <si>
    <t>"Ивановоэнергосбыт" Компенсация потерь (норматив)</t>
  </si>
  <si>
    <t>кВт/час</t>
  </si>
  <si>
    <t>руб</t>
  </si>
  <si>
    <t>"Ивановоэнергосбыт" Компенсация потерь (сверх норматива)</t>
  </si>
  <si>
    <t>"Гарант" Компенсация потерь</t>
  </si>
  <si>
    <t>Итого:</t>
  </si>
  <si>
    <t xml:space="preserve">Объем потерь  </t>
  </si>
  <si>
    <t>Затраты</t>
  </si>
  <si>
    <t>"Ивановоэнергосбыт" Компенсация потерь (норматив) без ндс</t>
  </si>
  <si>
    <t>"Ивановоэнергосбыт" Компенсация потерь (сверх норматива) без ндс</t>
  </si>
  <si>
    <t>"Гарант" Компенсация потерь без ндс</t>
  </si>
  <si>
    <t>Затраты на компенсацию потерь в 2017 году</t>
  </si>
  <si>
    <t>Объемы потерь в 2017 году</t>
  </si>
  <si>
    <t>Объемы потерь и затраты на компенсацию потерь в 2017 году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</si>
</sst>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6E0EC"/>
      </patternFill>
    </fill>
    <fill>
      <patternFill patternType="solid">
        <fgColor rgb="FFE6E0EC"/>
        <bgColor rgb="FFEBF1D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3" fontId="0" fillId="2" borderId="1" xfId="0" applyNumberFormat="1" applyFill="1" applyBorder="1"/>
    <xf numFmtId="3" fontId="2" fillId="2" borderId="1" xfId="0" applyNumberFormat="1" applyFont="1" applyFill="1" applyBorder="1"/>
    <xf numFmtId="0" fontId="0" fillId="2" borderId="0" xfId="0" applyFill="1"/>
    <xf numFmtId="0" fontId="0" fillId="0" borderId="1" xfId="0" applyFont="1" applyBorder="1" applyAlignment="1">
      <alignment horizontal="left" wrapText="1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" fontId="2" fillId="3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view="pageBreakPreview" zoomScaleNormal="100" zoomScaleSheetLayoutView="100" workbookViewId="0">
      <selection activeCell="L20" sqref="L20"/>
    </sheetView>
  </sheetViews>
  <sheetFormatPr defaultRowHeight="15"/>
  <cols>
    <col min="1" max="1" width="27.7109375"/>
    <col min="2" max="2" width="8.28515625" style="2"/>
    <col min="3" max="3" width="13.7109375"/>
    <col min="4" max="4" width="12.140625"/>
    <col min="5" max="5" width="12.42578125"/>
    <col min="6" max="7" width="12.140625"/>
    <col min="8" max="8" width="10" bestFit="1" customWidth="1"/>
    <col min="9" max="11" width="12.140625"/>
    <col min="12" max="12" width="11.5703125"/>
    <col min="13" max="13" width="12.5703125"/>
    <col min="14" max="14" width="13.42578125"/>
    <col min="15" max="15" width="12.5703125"/>
    <col min="16" max="1025" width="8.5703125"/>
  </cols>
  <sheetData>
    <row r="1" spans="1:15">
      <c r="B1"/>
    </row>
    <row r="3" spans="1:15" ht="15.75">
      <c r="B3"/>
      <c r="E3" s="3" t="s">
        <v>26</v>
      </c>
    </row>
    <row r="4" spans="1:15">
      <c r="B4"/>
    </row>
    <row r="5" spans="1:15">
      <c r="A5" s="4"/>
      <c r="B5" s="5"/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6" t="s">
        <v>12</v>
      </c>
    </row>
    <row r="6" spans="1:15" s="11" customFormat="1" ht="45">
      <c r="A6" s="7" t="s">
        <v>13</v>
      </c>
      <c r="B6" s="8" t="s">
        <v>14</v>
      </c>
      <c r="C6" s="9">
        <v>638200</v>
      </c>
      <c r="D6" s="9">
        <v>495118</v>
      </c>
      <c r="E6" s="9">
        <v>564900</v>
      </c>
      <c r="F6" s="9">
        <v>471205</v>
      </c>
      <c r="G6" s="9">
        <v>332299</v>
      </c>
      <c r="H6" s="9">
        <v>58532</v>
      </c>
      <c r="I6" s="9">
        <v>290509</v>
      </c>
      <c r="J6" s="9">
        <v>125623</v>
      </c>
      <c r="K6" s="9">
        <v>350919</v>
      </c>
      <c r="L6" s="9">
        <v>514500</v>
      </c>
      <c r="M6" s="9">
        <v>587800</v>
      </c>
      <c r="N6" s="9">
        <v>589500</v>
      </c>
      <c r="O6" s="10">
        <f t="shared" ref="O6:O16" si="0">SUM(C6:N6)</f>
        <v>5019105</v>
      </c>
    </row>
    <row r="7" spans="1:15" ht="45" hidden="1">
      <c r="A7" s="19" t="s">
        <v>21</v>
      </c>
      <c r="B7" s="12" t="s">
        <v>15</v>
      </c>
      <c r="C7" s="13">
        <v>1601288.47</v>
      </c>
      <c r="D7" s="13">
        <v>1470104.37</v>
      </c>
      <c r="E7" s="13">
        <v>1475569.64</v>
      </c>
      <c r="F7" s="13">
        <v>1342463.05</v>
      </c>
      <c r="G7" s="13">
        <v>923100.04</v>
      </c>
      <c r="H7" s="13">
        <v>159874.29999999999</v>
      </c>
      <c r="I7" s="13">
        <v>829243.42</v>
      </c>
      <c r="J7" s="13">
        <v>350956.74</v>
      </c>
      <c r="K7" s="13">
        <v>1049132</v>
      </c>
      <c r="L7" s="13">
        <v>1473214.16</v>
      </c>
      <c r="M7" s="13">
        <v>1664502.65</v>
      </c>
      <c r="N7" s="13">
        <v>1607248.17</v>
      </c>
      <c r="O7" s="14">
        <f t="shared" si="0"/>
        <v>13946697.01</v>
      </c>
    </row>
    <row r="8" spans="1:15" ht="45">
      <c r="A8" s="19" t="s">
        <v>13</v>
      </c>
      <c r="B8" s="20" t="s">
        <v>15</v>
      </c>
      <c r="C8" s="13">
        <f>C7*1.18</f>
        <v>1889520.3945999998</v>
      </c>
      <c r="D8" s="13">
        <f t="shared" ref="D8:O8" si="1">D7*1.18</f>
        <v>1734723.1566000001</v>
      </c>
      <c r="E8" s="13">
        <f t="shared" si="1"/>
        <v>1741172.1751999997</v>
      </c>
      <c r="F8" s="13">
        <f t="shared" si="1"/>
        <v>1584106.399</v>
      </c>
      <c r="G8" s="13">
        <f t="shared" si="1"/>
        <v>1089258.0471999999</v>
      </c>
      <c r="H8" s="13">
        <f t="shared" si="1"/>
        <v>188651.67399999997</v>
      </c>
      <c r="I8" s="13">
        <f t="shared" si="1"/>
        <v>978507.23560000001</v>
      </c>
      <c r="J8" s="13">
        <f t="shared" si="1"/>
        <v>414128.95319999999</v>
      </c>
      <c r="K8" s="13">
        <f t="shared" si="1"/>
        <v>1237975.76</v>
      </c>
      <c r="L8" s="13">
        <f t="shared" si="1"/>
        <v>1738392.7087999999</v>
      </c>
      <c r="M8" s="13">
        <f t="shared" si="1"/>
        <v>1964113.1269999999</v>
      </c>
      <c r="N8" s="13">
        <f t="shared" si="1"/>
        <v>1896552.8405999998</v>
      </c>
      <c r="O8" s="14">
        <f t="shared" si="1"/>
        <v>16457102.471799999</v>
      </c>
    </row>
    <row r="9" spans="1:15" s="11" customFormat="1" ht="45">
      <c r="A9" s="7" t="s">
        <v>16</v>
      </c>
      <c r="B9" s="8" t="s">
        <v>14</v>
      </c>
      <c r="C9" s="9">
        <v>305193</v>
      </c>
      <c r="D9" s="9">
        <v>0</v>
      </c>
      <c r="E9" s="9">
        <v>130354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130034</v>
      </c>
      <c r="M9" s="9">
        <v>48562</v>
      </c>
      <c r="N9" s="9">
        <v>223771</v>
      </c>
      <c r="O9" s="10">
        <f t="shared" si="0"/>
        <v>837914</v>
      </c>
    </row>
    <row r="10" spans="1:15" ht="45" hidden="1">
      <c r="A10" s="19" t="s">
        <v>22</v>
      </c>
      <c r="B10" s="12" t="s">
        <v>15</v>
      </c>
      <c r="C10" s="13">
        <v>632927.55000000005</v>
      </c>
      <c r="D10" s="13">
        <v>0</v>
      </c>
      <c r="E10" s="13">
        <v>286136.15000000002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342232.58</v>
      </c>
      <c r="M10" s="13">
        <v>125989.25</v>
      </c>
      <c r="N10" s="13">
        <v>552689.76</v>
      </c>
      <c r="O10" s="14">
        <f t="shared" si="0"/>
        <v>1939975.29</v>
      </c>
    </row>
    <row r="11" spans="1:15" ht="45">
      <c r="A11" s="19" t="s">
        <v>16</v>
      </c>
      <c r="B11" s="20" t="s">
        <v>15</v>
      </c>
      <c r="C11" s="13">
        <f>C10*1.18</f>
        <v>746854.50899999996</v>
      </c>
      <c r="D11" s="13">
        <f t="shared" ref="D11:O11" si="2">D10*1.18</f>
        <v>0</v>
      </c>
      <c r="E11" s="13">
        <f t="shared" si="2"/>
        <v>337640.65700000001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403834.44439999998</v>
      </c>
      <c r="M11" s="13">
        <f t="shared" si="2"/>
        <v>148667.315</v>
      </c>
      <c r="N11" s="13">
        <f t="shared" si="2"/>
        <v>652173.91680000001</v>
      </c>
      <c r="O11" s="14">
        <f t="shared" si="2"/>
        <v>2289170.8421999998</v>
      </c>
    </row>
    <row r="12" spans="1:15" s="11" customFormat="1" ht="30">
      <c r="A12" s="7" t="s">
        <v>17</v>
      </c>
      <c r="B12" s="8" t="s">
        <v>14</v>
      </c>
      <c r="C12" s="9">
        <v>14398</v>
      </c>
      <c r="D12" s="9">
        <v>20919</v>
      </c>
      <c r="E12" s="9">
        <v>18429</v>
      </c>
      <c r="F12" s="9">
        <v>5910</v>
      </c>
      <c r="G12" s="9">
        <v>13674</v>
      </c>
      <c r="H12" s="9">
        <v>0</v>
      </c>
      <c r="I12" s="9">
        <v>4966</v>
      </c>
      <c r="J12" s="9">
        <v>6370</v>
      </c>
      <c r="K12" s="9">
        <v>9430</v>
      </c>
      <c r="L12" s="9">
        <v>20613</v>
      </c>
      <c r="M12" s="9">
        <v>22245</v>
      </c>
      <c r="N12" s="9">
        <v>17958</v>
      </c>
      <c r="O12" s="10">
        <f t="shared" si="0"/>
        <v>154912</v>
      </c>
    </row>
    <row r="13" spans="1:15" ht="30" hidden="1">
      <c r="A13" s="19" t="s">
        <v>23</v>
      </c>
      <c r="B13" s="12" t="s">
        <v>15</v>
      </c>
      <c r="C13" s="13">
        <v>28765.33</v>
      </c>
      <c r="D13" s="13">
        <v>51975.56</v>
      </c>
      <c r="E13" s="13">
        <v>39112.79</v>
      </c>
      <c r="F13" s="13">
        <v>14192.57</v>
      </c>
      <c r="G13" s="13">
        <v>31348.19</v>
      </c>
      <c r="H13" s="13">
        <v>0</v>
      </c>
      <c r="I13" s="13">
        <v>12932.9</v>
      </c>
      <c r="J13" s="13">
        <v>16325.74</v>
      </c>
      <c r="K13" s="13">
        <v>25163.48</v>
      </c>
      <c r="L13" s="13">
        <v>54339.37</v>
      </c>
      <c r="M13" s="13">
        <v>57105.36</v>
      </c>
      <c r="N13" s="13">
        <v>43657.16</v>
      </c>
      <c r="O13" s="14">
        <f t="shared" si="0"/>
        <v>374918.44999999995</v>
      </c>
    </row>
    <row r="14" spans="1:15" ht="30">
      <c r="A14" s="19" t="s">
        <v>17</v>
      </c>
      <c r="B14" s="20" t="s">
        <v>15</v>
      </c>
      <c r="C14" s="13">
        <f>C13*1.18</f>
        <v>33943.089399999997</v>
      </c>
      <c r="D14" s="13">
        <f t="shared" ref="D14:O14" si="3">D13*1.18</f>
        <v>61331.160799999991</v>
      </c>
      <c r="E14" s="13">
        <f t="shared" si="3"/>
        <v>46153.092199999999</v>
      </c>
      <c r="F14" s="13">
        <f t="shared" si="3"/>
        <v>16747.232599999999</v>
      </c>
      <c r="G14" s="13">
        <f t="shared" si="3"/>
        <v>36990.864199999996</v>
      </c>
      <c r="H14" s="13">
        <f t="shared" si="3"/>
        <v>0</v>
      </c>
      <c r="I14" s="13">
        <f t="shared" si="3"/>
        <v>15260.821999999998</v>
      </c>
      <c r="J14" s="13">
        <f t="shared" si="3"/>
        <v>19264.373199999998</v>
      </c>
      <c r="K14" s="13">
        <f t="shared" si="3"/>
        <v>29692.906399999996</v>
      </c>
      <c r="L14" s="13">
        <f t="shared" si="3"/>
        <v>64120.456599999998</v>
      </c>
      <c r="M14" s="13">
        <f t="shared" si="3"/>
        <v>67384.324800000002</v>
      </c>
      <c r="N14" s="13">
        <f t="shared" si="3"/>
        <v>51515.448799999998</v>
      </c>
      <c r="O14" s="14">
        <f t="shared" si="3"/>
        <v>442403.77099999995</v>
      </c>
    </row>
    <row r="15" spans="1:15" s="11" customFormat="1" ht="15" customHeight="1">
      <c r="A15" s="1" t="s">
        <v>18</v>
      </c>
      <c r="B15" s="8" t="s">
        <v>14</v>
      </c>
      <c r="C15" s="10">
        <f>C6+C9+C12</f>
        <v>957791</v>
      </c>
      <c r="D15" s="10">
        <f>D6+D9+D12</f>
        <v>516037</v>
      </c>
      <c r="E15" s="10">
        <f>E6+E9+E12</f>
        <v>713683</v>
      </c>
      <c r="F15" s="10">
        <f>F6+F9+F12</f>
        <v>477115</v>
      </c>
      <c r="G15" s="10">
        <f>G6+G9+G12</f>
        <v>345973</v>
      </c>
      <c r="H15" s="10">
        <f>H6+H9+H12</f>
        <v>58532</v>
      </c>
      <c r="I15" s="10">
        <f>I6+I9+I12</f>
        <v>295475</v>
      </c>
      <c r="J15" s="10">
        <f>J6+J9+J12</f>
        <v>131993</v>
      </c>
      <c r="K15" s="10">
        <f>K6+K9+K12</f>
        <v>360349</v>
      </c>
      <c r="L15" s="10">
        <f>L6+L9+L12</f>
        <v>665147</v>
      </c>
      <c r="M15" s="10">
        <f>M6+M9+M12</f>
        <v>658607</v>
      </c>
      <c r="N15" s="10">
        <f>N6+N9+N12</f>
        <v>831229</v>
      </c>
      <c r="O15" s="10">
        <f t="shared" si="0"/>
        <v>6011931</v>
      </c>
    </row>
    <row r="16" spans="1:15">
      <c r="A16" s="1"/>
      <c r="B16" s="12" t="s">
        <v>15</v>
      </c>
      <c r="C16" s="14">
        <f>C8+C11+C14</f>
        <v>2670317.9929999998</v>
      </c>
      <c r="D16" s="14">
        <f t="shared" ref="D16:N16" si="4">D8+D11+D14</f>
        <v>1796054.3174000001</v>
      </c>
      <c r="E16" s="14">
        <f t="shared" si="4"/>
        <v>2124965.9243999994</v>
      </c>
      <c r="F16" s="14">
        <f t="shared" si="4"/>
        <v>1600853.6316</v>
      </c>
      <c r="G16" s="14">
        <f t="shared" si="4"/>
        <v>1126248.9113999999</v>
      </c>
      <c r="H16" s="14">
        <f t="shared" si="4"/>
        <v>188651.67399999997</v>
      </c>
      <c r="I16" s="14">
        <f t="shared" si="4"/>
        <v>993768.05760000006</v>
      </c>
      <c r="J16" s="14">
        <f t="shared" si="4"/>
        <v>433393.32639999996</v>
      </c>
      <c r="K16" s="14">
        <f t="shared" si="4"/>
        <v>1267668.6664</v>
      </c>
      <c r="L16" s="14">
        <f t="shared" si="4"/>
        <v>2206347.6098000002</v>
      </c>
      <c r="M16" s="14">
        <f t="shared" si="4"/>
        <v>2180164.7667999999</v>
      </c>
      <c r="N16" s="14">
        <f t="shared" si="4"/>
        <v>2600242.2061999994</v>
      </c>
      <c r="O16" s="14">
        <f t="shared" si="0"/>
        <v>19188677.085000001</v>
      </c>
    </row>
  </sheetData>
  <mergeCells count="1">
    <mergeCell ref="A15:A16"/>
  </mergeCells>
  <pageMargins left="0.7" right="0.7" top="0.75" bottom="0.75" header="0.51180555555555496" footer="0.51180555555555496"/>
  <pageSetup paperSize="9" scale="67" firstPageNumber="0" orientation="landscape" horizontalDpi="0" verticalDpi="0" r:id="rId1"/>
  <rowBreaks count="1" manualBreakCount="1">
    <brk id="2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3:P6"/>
  <sheetViews>
    <sheetView view="pageBreakPreview" zoomScaleNormal="100" workbookViewId="0">
      <selection activeCell="G4" sqref="G4"/>
    </sheetView>
  </sheetViews>
  <sheetFormatPr defaultRowHeight="15"/>
  <cols>
    <col min="1" max="1" width="8.5703125"/>
    <col min="2" max="2" width="27.28515625"/>
    <col min="3" max="3" width="8.5703125"/>
    <col min="4" max="4" width="10"/>
    <col min="5" max="15" width="8.5703125"/>
    <col min="16" max="16" width="12.5703125"/>
    <col min="17" max="1025" width="8.5703125"/>
  </cols>
  <sheetData>
    <row r="3" spans="2:16" ht="15.75">
      <c r="G3" s="3" t="s">
        <v>25</v>
      </c>
    </row>
    <row r="5" spans="2:16">
      <c r="B5" s="4"/>
      <c r="C5" s="5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6" t="s">
        <v>12</v>
      </c>
    </row>
    <row r="6" spans="2:16">
      <c r="B6" s="16" t="s">
        <v>19</v>
      </c>
      <c r="C6" s="8" t="s">
        <v>14</v>
      </c>
      <c r="D6" s="10">
        <f>'V потерь и зат-ы на их ком-ию'!C15</f>
        <v>957791</v>
      </c>
      <c r="E6" s="10">
        <f>'V потерь и зат-ы на их ком-ию'!D15</f>
        <v>516037</v>
      </c>
      <c r="F6" s="10">
        <f>'V потерь и зат-ы на их ком-ию'!E15</f>
        <v>713683</v>
      </c>
      <c r="G6" s="10">
        <f>'V потерь и зат-ы на их ком-ию'!F15</f>
        <v>477115</v>
      </c>
      <c r="H6" s="10">
        <f>'V потерь и зат-ы на их ком-ию'!G15</f>
        <v>345973</v>
      </c>
      <c r="I6" s="10">
        <f>'V потерь и зат-ы на их ком-ию'!H15</f>
        <v>58532</v>
      </c>
      <c r="J6" s="10">
        <f>'V потерь и зат-ы на их ком-ию'!I15</f>
        <v>295475</v>
      </c>
      <c r="K6" s="10">
        <f>'V потерь и зат-ы на их ком-ию'!J15</f>
        <v>131993</v>
      </c>
      <c r="L6" s="10">
        <f>'V потерь и зат-ы на их ком-ию'!K15</f>
        <v>360349</v>
      </c>
      <c r="M6" s="10">
        <f>'V потерь и зат-ы на их ком-ию'!L15</f>
        <v>665147</v>
      </c>
      <c r="N6" s="10">
        <f>'V потерь и зат-ы на их ком-ию'!M15</f>
        <v>658607</v>
      </c>
      <c r="O6" s="10">
        <f>'V потерь и зат-ы на их ком-ию'!N15</f>
        <v>831229</v>
      </c>
      <c r="P6" s="10">
        <f>'V потерь и зат-ы на их ком-ию'!O15</f>
        <v>6011931</v>
      </c>
    </row>
  </sheetData>
  <pageMargins left="0.7" right="0.7" top="0.75" bottom="0.75" header="0.51180555555555496" footer="0.51180555555555496"/>
  <pageSetup paperSize="9" scale="54" firstPageNumber="0" fitToWidth="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P6"/>
  <sheetViews>
    <sheetView tabSelected="1" view="pageBreakPreview" zoomScaleNormal="100" workbookViewId="0">
      <selection activeCell="F4" sqref="F4"/>
    </sheetView>
  </sheetViews>
  <sheetFormatPr defaultRowHeight="15"/>
  <cols>
    <col min="1" max="3" width="8.5703125"/>
    <col min="4" max="4" width="11.42578125"/>
    <col min="5" max="5" width="12.140625" customWidth="1"/>
    <col min="6" max="6" width="11.42578125"/>
    <col min="7" max="7" width="11.85546875" customWidth="1"/>
    <col min="8" max="8" width="12.28515625" customWidth="1"/>
    <col min="9" max="9" width="10.42578125" customWidth="1"/>
    <col min="10" max="11" width="10"/>
    <col min="12" max="12" width="12"/>
    <col min="13" max="15" width="11.42578125"/>
    <col min="16" max="16" width="12.5703125"/>
    <col min="17" max="1025" width="8.5703125"/>
  </cols>
  <sheetData>
    <row r="3" spans="2:16" ht="15.75">
      <c r="C3" s="2"/>
      <c r="F3" s="3" t="s">
        <v>24</v>
      </c>
    </row>
    <row r="4" spans="2:16">
      <c r="C4" s="2"/>
    </row>
    <row r="5" spans="2:16">
      <c r="B5" s="4"/>
      <c r="C5" s="5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6" t="s">
        <v>12</v>
      </c>
    </row>
    <row r="6" spans="2:16">
      <c r="B6" s="15" t="s">
        <v>20</v>
      </c>
      <c r="C6" s="17" t="s">
        <v>15</v>
      </c>
      <c r="D6" s="18">
        <f>'V потерь и зат-ы на их ком-ию'!C16</f>
        <v>2670317.9929999998</v>
      </c>
      <c r="E6" s="18">
        <f>'V потерь и зат-ы на их ком-ию'!D16</f>
        <v>1796054.3174000001</v>
      </c>
      <c r="F6" s="18">
        <f>'V потерь и зат-ы на их ком-ию'!E16</f>
        <v>2124965.9243999994</v>
      </c>
      <c r="G6" s="18">
        <f>'V потерь и зат-ы на их ком-ию'!F16</f>
        <v>1600853.6316</v>
      </c>
      <c r="H6" s="18">
        <f>'V потерь и зат-ы на их ком-ию'!G16</f>
        <v>1126248.9113999999</v>
      </c>
      <c r="I6" s="18">
        <f>'V потерь и зат-ы на их ком-ию'!H16</f>
        <v>188651.67399999997</v>
      </c>
      <c r="J6" s="18">
        <f>'V потерь и зат-ы на их ком-ию'!I16</f>
        <v>993768.05760000006</v>
      </c>
      <c r="K6" s="18">
        <f>'V потерь и зат-ы на их ком-ию'!J16</f>
        <v>433393.32639999996</v>
      </c>
      <c r="L6" s="18">
        <f>'V потерь и зат-ы на их ком-ию'!K16</f>
        <v>1267668.6664</v>
      </c>
      <c r="M6" s="18">
        <f>'V потерь и зат-ы на их ком-ию'!L16</f>
        <v>2206347.6098000002</v>
      </c>
      <c r="N6" s="18">
        <f>'V потерь и зат-ы на их ком-ию'!M16</f>
        <v>2180164.7667999999</v>
      </c>
      <c r="O6" s="18">
        <f>'V потерь и зат-ы на их ком-ию'!N16</f>
        <v>2600242.2061999994</v>
      </c>
      <c r="P6" s="18">
        <f>'V потерь и зат-ы на их ком-ию'!O16</f>
        <v>19188677.085000001</v>
      </c>
    </row>
  </sheetData>
  <pageMargins left="0.7" right="0.7" top="0.75" bottom="0.75" header="0.51180555555555496" footer="0.51180555555555496"/>
  <pageSetup paperSize="9" scale="50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V потерь и зат-ы на их ком-ию</vt:lpstr>
      <vt:lpstr>Потери</vt:lpstr>
      <vt:lpstr>Затраты на компенсацию потерь</vt:lpstr>
      <vt:lpstr>'V потерь и зат-ы на их ком-ию'!Область_печати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2018-02-21T11:47:26Z</cp:lastPrinted>
  <dcterms:created xsi:type="dcterms:W3CDTF">2016-02-16T11:58:20Z</dcterms:created>
  <dcterms:modified xsi:type="dcterms:W3CDTF">2018-02-21T12:10:48Z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Reanimator Extreme Edition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